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40002852\Desktop\"/>
    </mc:Choice>
  </mc:AlternateContent>
  <bookViews>
    <workbookView xWindow="0" yWindow="0" windowWidth="28800" windowHeight="12300"/>
  </bookViews>
  <sheets>
    <sheet name="COVID-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F16" i="1"/>
  <c r="G9" i="1"/>
  <c r="G17" i="1"/>
  <c r="F24" i="1"/>
  <c r="D10" i="1"/>
  <c r="D18" i="1"/>
  <c r="D2" i="1"/>
  <c r="E2" i="1" s="1"/>
  <c r="C4" i="1"/>
  <c r="D4" i="1" s="1"/>
  <c r="F18" i="1" s="1"/>
  <c r="C5" i="1"/>
  <c r="D5" i="1" s="1"/>
  <c r="C6" i="1"/>
  <c r="D6" i="1" s="1"/>
  <c r="C7" i="1"/>
  <c r="D7" i="1" s="1"/>
  <c r="F21" i="1" s="1"/>
  <c r="C8" i="1"/>
  <c r="D8" i="1" s="1"/>
  <c r="F22" i="1" s="1"/>
  <c r="C9" i="1"/>
  <c r="D9" i="1" s="1"/>
  <c r="C10" i="1"/>
  <c r="C11" i="1"/>
  <c r="D11" i="1" s="1"/>
  <c r="G18" i="1" s="1"/>
  <c r="C12" i="1"/>
  <c r="D12" i="1" s="1"/>
  <c r="G19" i="1" s="1"/>
  <c r="C13" i="1"/>
  <c r="D13" i="1" s="1"/>
  <c r="C14" i="1"/>
  <c r="D14" i="1" s="1"/>
  <c r="C15" i="1"/>
  <c r="D15" i="1" s="1"/>
  <c r="G22" i="1" s="1"/>
  <c r="C16" i="1"/>
  <c r="D16" i="1" s="1"/>
  <c r="G23" i="1" s="1"/>
  <c r="C17" i="1"/>
  <c r="D17" i="1" s="1"/>
  <c r="C18" i="1"/>
  <c r="C19" i="1"/>
  <c r="D19" i="1" s="1"/>
  <c r="E19" i="1" s="1"/>
  <c r="C20" i="1"/>
  <c r="D20" i="1" s="1"/>
  <c r="E20" i="1" s="1"/>
  <c r="C21" i="1"/>
  <c r="D21" i="1" s="1"/>
  <c r="C22" i="1"/>
  <c r="D22" i="1" s="1"/>
  <c r="E22" i="1" s="1"/>
  <c r="C23" i="1"/>
  <c r="D23" i="1" s="1"/>
  <c r="E23" i="1" s="1"/>
  <c r="C24" i="1"/>
  <c r="D24" i="1" s="1"/>
  <c r="E24" i="1" s="1"/>
  <c r="C3" i="1"/>
  <c r="D3" i="1" s="1"/>
  <c r="F17" i="1" s="1"/>
  <c r="E14" i="1" l="1"/>
  <c r="G21" i="1"/>
  <c r="E6" i="1"/>
  <c r="F20" i="1"/>
  <c r="G13" i="1"/>
  <c r="E18" i="1"/>
  <c r="E21" i="1"/>
  <c r="G24" i="1"/>
  <c r="E17" i="1"/>
  <c r="G20" i="1"/>
  <c r="E13" i="1"/>
  <c r="F23" i="1"/>
  <c r="G16" i="1"/>
  <c r="E9" i="1"/>
  <c r="F19" i="1"/>
  <c r="G12" i="1"/>
  <c r="E5" i="1"/>
  <c r="E10" i="1"/>
  <c r="E16" i="1"/>
  <c r="E12" i="1"/>
  <c r="E8" i="1"/>
  <c r="E4" i="1"/>
  <c r="E15" i="1"/>
  <c r="E11" i="1"/>
  <c r="E7" i="1"/>
  <c r="E3" i="1"/>
  <c r="G15" i="1"/>
  <c r="G11" i="1"/>
  <c r="G14" i="1"/>
  <c r="G10" i="1"/>
</calcChain>
</file>

<file path=xl/sharedStrings.xml><?xml version="1.0" encoding="utf-8"?>
<sst xmlns="http://schemas.openxmlformats.org/spreadsheetml/2006/main" count="15" uniqueCount="15">
  <si>
    <t>Date</t>
  </si>
  <si>
    <t>Nb de cas confirmés</t>
  </si>
  <si>
    <t xml:space="preserve">N nouveaux cas </t>
  </si>
  <si>
    <t xml:space="preserve">Nouveaux cas aux soins intensifs </t>
  </si>
  <si>
    <t>Guéris du jour</t>
  </si>
  <si>
    <t>Morts du jour</t>
  </si>
  <si>
    <t>Nombre total aux SI par jour</t>
  </si>
  <si>
    <t>N cas aux SI (avec morts et guérisons)</t>
  </si>
  <si>
    <t>Rouge: prévision A.Flahaut</t>
  </si>
  <si>
    <t>Capacité Si en Suisse: 500</t>
  </si>
  <si>
    <t>N lits disponibles pour COVID-19</t>
  </si>
  <si>
    <t>* 17.03.2020</t>
  </si>
  <si>
    <t>* 19.03.2020</t>
  </si>
  <si>
    <t>* 21.03.2020</t>
  </si>
  <si>
    <t>Sources: OFSP (N de cas), A. Flahaut (projections N de 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</si>
</sst>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1" fillId="0" borderId="0" xfId="0" applyFont="1"/>
    <xf numFmtId="14" fontId="3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COVID-19</a:t>
            </a:r>
            <a:r>
              <a:rPr lang="fr-CH" baseline="0"/>
              <a:t> en Suisse</a:t>
            </a:r>
            <a:endParaRPr lang="fr-C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'COVID-19'!$B$1</c:f>
              <c:strCache>
                <c:ptCount val="1"/>
                <c:pt idx="0">
                  <c:v>Nb de cas confirmés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'COVID-19'!$A$2:$A$24</c:f>
              <c:strCache>
                <c:ptCount val="23"/>
                <c:pt idx="0">
                  <c:v>25.02.2020</c:v>
                </c:pt>
                <c:pt idx="1">
                  <c:v>26.02.2020</c:v>
                </c:pt>
                <c:pt idx="2">
                  <c:v>27.02.2020</c:v>
                </c:pt>
                <c:pt idx="3">
                  <c:v>28.02.2020</c:v>
                </c:pt>
                <c:pt idx="4">
                  <c:v>29.02.2020</c:v>
                </c:pt>
                <c:pt idx="5">
                  <c:v>01.03.2020</c:v>
                </c:pt>
                <c:pt idx="6">
                  <c:v>02.03.2020</c:v>
                </c:pt>
                <c:pt idx="7">
                  <c:v>03.03.2020</c:v>
                </c:pt>
                <c:pt idx="8">
                  <c:v>04.03.2020</c:v>
                </c:pt>
                <c:pt idx="9">
                  <c:v>05.03.2020</c:v>
                </c:pt>
                <c:pt idx="10">
                  <c:v>06.03.2020</c:v>
                </c:pt>
                <c:pt idx="11">
                  <c:v>07.03.2020</c:v>
                </c:pt>
                <c:pt idx="12">
                  <c:v>08.03.2020</c:v>
                </c:pt>
                <c:pt idx="13">
                  <c:v>09.03.2020</c:v>
                </c:pt>
                <c:pt idx="14">
                  <c:v>10.03.2020</c:v>
                </c:pt>
                <c:pt idx="15">
                  <c:v>11.03.2020</c:v>
                </c:pt>
                <c:pt idx="16">
                  <c:v>12.03.2020</c:v>
                </c:pt>
                <c:pt idx="17">
                  <c:v>13.03.2020</c:v>
                </c:pt>
                <c:pt idx="18">
                  <c:v>14.03.2020</c:v>
                </c:pt>
                <c:pt idx="19">
                  <c:v>15.03.2020</c:v>
                </c:pt>
                <c:pt idx="20">
                  <c:v>* 17.03.2020</c:v>
                </c:pt>
                <c:pt idx="21">
                  <c:v>* 19.03.2020</c:v>
                </c:pt>
                <c:pt idx="22">
                  <c:v>* 21.03.2020</c:v>
                </c:pt>
              </c:strCache>
            </c:strRef>
          </c:cat>
          <c:val>
            <c:numRef>
              <c:f>'COVID-19'!$B$2:$B$24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27</c:v>
                </c:pt>
                <c:pt idx="7">
                  <c:v>37</c:v>
                </c:pt>
                <c:pt idx="8">
                  <c:v>58</c:v>
                </c:pt>
                <c:pt idx="9">
                  <c:v>87</c:v>
                </c:pt>
                <c:pt idx="10">
                  <c:v>210</c:v>
                </c:pt>
                <c:pt idx="11">
                  <c:v>246</c:v>
                </c:pt>
                <c:pt idx="12">
                  <c:v>281</c:v>
                </c:pt>
                <c:pt idx="13">
                  <c:v>312</c:v>
                </c:pt>
                <c:pt idx="14">
                  <c:v>476</c:v>
                </c:pt>
                <c:pt idx="15">
                  <c:v>645</c:v>
                </c:pt>
                <c:pt idx="16">
                  <c:v>858</c:v>
                </c:pt>
                <c:pt idx="17">
                  <c:v>1125</c:v>
                </c:pt>
                <c:pt idx="18">
                  <c:v>1359</c:v>
                </c:pt>
                <c:pt idx="19">
                  <c:v>2217</c:v>
                </c:pt>
                <c:pt idx="20">
                  <c:v>4212</c:v>
                </c:pt>
                <c:pt idx="21">
                  <c:v>8000</c:v>
                </c:pt>
                <c:pt idx="22">
                  <c:v>15200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A-4F49-B646-DB2C8A36E4F4}"/>
            </c:ext>
          </c:extLst>
        </c:ser>
        <c:ser>
          <c:idx val="1"/>
          <c:order val="1"/>
          <c:tx>
            <c:strRef>
              <c:f>'COVID-19'!$H$1</c:f>
              <c:strCache>
                <c:ptCount val="1"/>
                <c:pt idx="0">
                  <c:v>N cas aux SI (avec morts et guérisons)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'COVID-19'!$A$2:$A$24</c:f>
              <c:strCache>
                <c:ptCount val="23"/>
                <c:pt idx="0">
                  <c:v>25.02.2020</c:v>
                </c:pt>
                <c:pt idx="1">
                  <c:v>26.02.2020</c:v>
                </c:pt>
                <c:pt idx="2">
                  <c:v>27.02.2020</c:v>
                </c:pt>
                <c:pt idx="3">
                  <c:v>28.02.2020</c:v>
                </c:pt>
                <c:pt idx="4">
                  <c:v>29.02.2020</c:v>
                </c:pt>
                <c:pt idx="5">
                  <c:v>01.03.2020</c:v>
                </c:pt>
                <c:pt idx="6">
                  <c:v>02.03.2020</c:v>
                </c:pt>
                <c:pt idx="7">
                  <c:v>03.03.2020</c:v>
                </c:pt>
                <c:pt idx="8">
                  <c:v>04.03.2020</c:v>
                </c:pt>
                <c:pt idx="9">
                  <c:v>05.03.2020</c:v>
                </c:pt>
                <c:pt idx="10">
                  <c:v>06.03.2020</c:v>
                </c:pt>
                <c:pt idx="11">
                  <c:v>07.03.2020</c:v>
                </c:pt>
                <c:pt idx="12">
                  <c:v>08.03.2020</c:v>
                </c:pt>
                <c:pt idx="13">
                  <c:v>09.03.2020</c:v>
                </c:pt>
                <c:pt idx="14">
                  <c:v>10.03.2020</c:v>
                </c:pt>
                <c:pt idx="15">
                  <c:v>11.03.2020</c:v>
                </c:pt>
                <c:pt idx="16">
                  <c:v>12.03.2020</c:v>
                </c:pt>
                <c:pt idx="17">
                  <c:v>13.03.2020</c:v>
                </c:pt>
                <c:pt idx="18">
                  <c:v>14.03.2020</c:v>
                </c:pt>
                <c:pt idx="19">
                  <c:v>15.03.2020</c:v>
                </c:pt>
                <c:pt idx="20">
                  <c:v>* 17.03.2020</c:v>
                </c:pt>
                <c:pt idx="21">
                  <c:v>* 19.03.2020</c:v>
                </c:pt>
                <c:pt idx="22">
                  <c:v>* 21.03.2020</c:v>
                </c:pt>
              </c:strCache>
            </c:strRef>
          </c:cat>
          <c:val>
            <c:numRef>
              <c:f>'COVID-19'!$H$2:$H$24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15.5</c:v>
                </c:pt>
                <c:pt idx="11">
                  <c:v>18.5</c:v>
                </c:pt>
                <c:pt idx="12">
                  <c:v>21.5</c:v>
                </c:pt>
                <c:pt idx="13">
                  <c:v>23.5</c:v>
                </c:pt>
                <c:pt idx="14">
                  <c:v>36</c:v>
                </c:pt>
                <c:pt idx="15">
                  <c:v>49</c:v>
                </c:pt>
                <c:pt idx="16">
                  <c:v>65</c:v>
                </c:pt>
                <c:pt idx="17">
                  <c:v>80.5</c:v>
                </c:pt>
                <c:pt idx="18">
                  <c:v>98</c:v>
                </c:pt>
                <c:pt idx="19">
                  <c:v>165.5</c:v>
                </c:pt>
                <c:pt idx="20">
                  <c:v>324.5</c:v>
                </c:pt>
                <c:pt idx="21">
                  <c:v>620.5</c:v>
                </c:pt>
                <c:pt idx="22">
                  <c:v>1188.5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A-4F49-B646-DB2C8A36E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761136"/>
        <c:axId val="506766056"/>
      </c:lineChart>
      <c:catAx>
        <c:axId val="50676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766056"/>
        <c:crosses val="autoZero"/>
        <c:auto val="1"/>
        <c:lblAlgn val="ctr"/>
        <c:lblOffset val="100"/>
        <c:noMultiLvlLbl val="1"/>
      </c:catAx>
      <c:valAx>
        <c:axId val="50676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76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457201</xdr:colOff>
      <xdr:row>26</xdr:row>
      <xdr:rowOff>66674</xdr:rowOff>
    </xdr:from>
    <xdr:to>
      <xdr:col>9</xdr:col>
      <xdr:colOff>304801</xdr:colOff>
      <xdr:row>41</xdr:row>
      <xdr:rowOff>171449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selection activeCell="K12" sqref="K12"/>
    </sheetView>
  </sheetViews>
  <sheetFormatPr baseColWidth="10" defaultRowHeight="15" x14ac:dyDescent="0.25"/>
  <cols>
    <col min="1" max="1" width="11.42578125" style="1"/>
    <col min="2" max="2" width="18.85546875" bestFit="1" customWidth="1"/>
    <col min="3" max="3" width="15.140625" bestFit="1" customWidth="1"/>
    <col min="4" max="4" width="30.7109375" bestFit="1" customWidth="1"/>
    <col min="5" max="5" width="18.5703125" bestFit="1" customWidth="1"/>
    <col min="6" max="6" width="13.42578125" bestFit="1" customWidth="1"/>
    <col min="7" max="7" width="12.85546875" bestFit="1" customWidth="1"/>
    <col min="8" max="8" width="34.42578125" bestFit="1" customWidth="1"/>
  </cols>
  <sheetData>
    <row r="1" spans="1:9" x14ac:dyDescent="0.25">
      <c r="A1" s="1" t="s">
        <v>0</v>
      </c>
      <c r="B1" t="s">
        <v>1</v>
      </c>
      <c r="C1" t="s">
        <v>2</v>
      </c>
      <c r="D1" t="s">
        <v>3</v>
      </c>
      <c r="E1" t="s">
        <v>6</v>
      </c>
      <c r="F1" t="s">
        <v>4</v>
      </c>
      <c r="G1" t="s">
        <v>5</v>
      </c>
      <c r="H1" s="6" t="s">
        <v>7</v>
      </c>
      <c r="I1" t="s">
        <v>10</v>
      </c>
    </row>
    <row r="2" spans="1:9" s="5" customFormat="1" x14ac:dyDescent="0.25">
      <c r="A2" s="4">
        <v>43886</v>
      </c>
      <c r="B2" s="5">
        <v>1</v>
      </c>
      <c r="C2" s="5">
        <v>1</v>
      </c>
      <c r="D2" s="5">
        <f>ROUND(8/100*C2,0)</f>
        <v>0</v>
      </c>
      <c r="E2" s="5">
        <f>D2+SUM($D1:D$2)</f>
        <v>0</v>
      </c>
      <c r="H2" s="7">
        <f>E2-(SUM($F$2:F2)+SUM($G$2:G2))</f>
        <v>0</v>
      </c>
      <c r="I2" s="5">
        <f>500-H2</f>
        <v>500</v>
      </c>
    </row>
    <row r="3" spans="1:9" s="5" customFormat="1" x14ac:dyDescent="0.25">
      <c r="A3" s="4">
        <v>43887</v>
      </c>
      <c r="B3" s="5">
        <v>1</v>
      </c>
      <c r="C3" s="5">
        <f>B3-B2</f>
        <v>0</v>
      </c>
      <c r="D3" s="5">
        <f t="shared" ref="D3:D24" si="0">ROUND(8/100*C3,0)</f>
        <v>0</v>
      </c>
      <c r="E3" s="5">
        <f>D3+SUM($D$2:D2)</f>
        <v>0</v>
      </c>
      <c r="H3" s="7">
        <f>E3-(SUM($F$2:F3)+SUM($G$2:G3))</f>
        <v>0</v>
      </c>
      <c r="I3" s="5">
        <f t="shared" ref="I3:I24" si="1">500-H3</f>
        <v>500</v>
      </c>
    </row>
    <row r="4" spans="1:9" s="5" customFormat="1" x14ac:dyDescent="0.25">
      <c r="A4" s="4">
        <v>43888</v>
      </c>
      <c r="B4" s="5">
        <v>3</v>
      </c>
      <c r="C4" s="5">
        <f t="shared" ref="C4:C21" si="2">B4-B3</f>
        <v>2</v>
      </c>
      <c r="D4" s="5">
        <f t="shared" si="0"/>
        <v>0</v>
      </c>
      <c r="E4" s="5">
        <f>D4+SUM($D$2:D3)</f>
        <v>0</v>
      </c>
      <c r="H4" s="7">
        <f>E4-(SUM($F$2:F4)+SUM($G$2:G4))</f>
        <v>0</v>
      </c>
      <c r="I4" s="5">
        <f t="shared" si="1"/>
        <v>500</v>
      </c>
    </row>
    <row r="5" spans="1:9" s="5" customFormat="1" x14ac:dyDescent="0.25">
      <c r="A5" s="4">
        <v>43889</v>
      </c>
      <c r="B5" s="5">
        <v>15</v>
      </c>
      <c r="C5" s="5">
        <f t="shared" si="2"/>
        <v>12</v>
      </c>
      <c r="D5" s="5">
        <f t="shared" si="0"/>
        <v>1</v>
      </c>
      <c r="E5" s="5">
        <f>D5+SUM($D$2:D4)</f>
        <v>1</v>
      </c>
      <c r="H5" s="7">
        <f>E5-(SUM($F$2:F5)+SUM($G$2:G5))</f>
        <v>1</v>
      </c>
      <c r="I5" s="5">
        <f t="shared" si="1"/>
        <v>499</v>
      </c>
    </row>
    <row r="6" spans="1:9" s="5" customFormat="1" x14ac:dyDescent="0.25">
      <c r="A6" s="4">
        <v>43890</v>
      </c>
      <c r="B6" s="5">
        <v>20</v>
      </c>
      <c r="C6" s="5">
        <f t="shared" si="2"/>
        <v>5</v>
      </c>
      <c r="D6" s="5">
        <f t="shared" si="0"/>
        <v>0</v>
      </c>
      <c r="E6" s="5">
        <f>D6+SUM($D$2:D5)</f>
        <v>1</v>
      </c>
      <c r="H6" s="7">
        <f>E6-(SUM($F$2:F6)+SUM($G$2:G6))</f>
        <v>1</v>
      </c>
      <c r="I6" s="5">
        <f t="shared" si="1"/>
        <v>499</v>
      </c>
    </row>
    <row r="7" spans="1:9" s="5" customFormat="1" x14ac:dyDescent="0.25">
      <c r="A7" s="4">
        <v>43891</v>
      </c>
      <c r="B7" s="5">
        <v>25</v>
      </c>
      <c r="C7" s="5">
        <f t="shared" si="2"/>
        <v>5</v>
      </c>
      <c r="D7" s="5">
        <f t="shared" si="0"/>
        <v>0</v>
      </c>
      <c r="E7" s="5">
        <f>D7+SUM($D$2:D6)</f>
        <v>1</v>
      </c>
      <c r="H7" s="7">
        <f>E7-(SUM($F$2:F7)+SUM($G$2:G7))</f>
        <v>1</v>
      </c>
      <c r="I7" s="5">
        <f t="shared" si="1"/>
        <v>499</v>
      </c>
    </row>
    <row r="8" spans="1:9" s="5" customFormat="1" x14ac:dyDescent="0.25">
      <c r="A8" s="4">
        <v>43892</v>
      </c>
      <c r="B8" s="5">
        <v>27</v>
      </c>
      <c r="C8" s="5">
        <f t="shared" si="2"/>
        <v>2</v>
      </c>
      <c r="D8" s="5">
        <f t="shared" si="0"/>
        <v>0</v>
      </c>
      <c r="E8" s="5">
        <f>D8+SUM($D$2:D7)</f>
        <v>1</v>
      </c>
      <c r="H8" s="7">
        <f>E8-(SUM($F$2:F8)+SUM($G$2:G8))</f>
        <v>1</v>
      </c>
      <c r="I8" s="5">
        <f t="shared" si="1"/>
        <v>499</v>
      </c>
    </row>
    <row r="9" spans="1:9" s="5" customFormat="1" x14ac:dyDescent="0.25">
      <c r="A9" s="4">
        <v>43893</v>
      </c>
      <c r="B9" s="5">
        <v>37</v>
      </c>
      <c r="C9" s="5">
        <f t="shared" si="2"/>
        <v>10</v>
      </c>
      <c r="D9" s="5">
        <f t="shared" si="0"/>
        <v>1</v>
      </c>
      <c r="E9" s="5">
        <f>D9+SUM($D$2:D8)</f>
        <v>2</v>
      </c>
      <c r="G9" s="5">
        <f t="shared" ref="G9:G23" si="3">D2/2</f>
        <v>0</v>
      </c>
      <c r="H9" s="7">
        <f>E9-(SUM($F$2:F9)+SUM($G$2:G9))</f>
        <v>2</v>
      </c>
      <c r="I9" s="5">
        <f t="shared" si="1"/>
        <v>498</v>
      </c>
    </row>
    <row r="10" spans="1:9" s="5" customFormat="1" x14ac:dyDescent="0.25">
      <c r="A10" s="4">
        <v>43894</v>
      </c>
      <c r="B10" s="5">
        <v>58</v>
      </c>
      <c r="C10" s="5">
        <f t="shared" si="2"/>
        <v>21</v>
      </c>
      <c r="D10" s="5">
        <f t="shared" si="0"/>
        <v>2</v>
      </c>
      <c r="E10" s="5">
        <f>D10+SUM($D$2:D9)</f>
        <v>4</v>
      </c>
      <c r="G10" s="5">
        <f t="shared" si="3"/>
        <v>0</v>
      </c>
      <c r="H10" s="7">
        <f>E10-(SUM($F$2:F10)+SUM($G$2:G10))</f>
        <v>4</v>
      </c>
      <c r="I10" s="5">
        <f t="shared" si="1"/>
        <v>496</v>
      </c>
    </row>
    <row r="11" spans="1:9" s="5" customFormat="1" x14ac:dyDescent="0.25">
      <c r="A11" s="4">
        <v>43895</v>
      </c>
      <c r="B11" s="5">
        <v>87</v>
      </c>
      <c r="C11" s="5">
        <f t="shared" si="2"/>
        <v>29</v>
      </c>
      <c r="D11" s="5">
        <f t="shared" si="0"/>
        <v>2</v>
      </c>
      <c r="E11" s="5">
        <f>D11+SUM($D$2:D10)</f>
        <v>6</v>
      </c>
      <c r="G11" s="5">
        <f t="shared" si="3"/>
        <v>0</v>
      </c>
      <c r="H11" s="7">
        <f>E11-(SUM($F$2:F11)+SUM($G$2:G11))</f>
        <v>6</v>
      </c>
      <c r="I11" s="5">
        <f t="shared" si="1"/>
        <v>494</v>
      </c>
    </row>
    <row r="12" spans="1:9" s="5" customFormat="1" x14ac:dyDescent="0.25">
      <c r="A12" s="4">
        <v>43896</v>
      </c>
      <c r="B12" s="5">
        <v>210</v>
      </c>
      <c r="C12" s="5">
        <f t="shared" si="2"/>
        <v>123</v>
      </c>
      <c r="D12" s="5">
        <f t="shared" si="0"/>
        <v>10</v>
      </c>
      <c r="E12" s="5">
        <f>D12+SUM($D$2:D11)</f>
        <v>16</v>
      </c>
      <c r="G12" s="5">
        <f t="shared" si="3"/>
        <v>0.5</v>
      </c>
      <c r="H12" s="7">
        <f>E12-(SUM($F$2:F12)+SUM($G$2:G12))</f>
        <v>15.5</v>
      </c>
      <c r="I12" s="5">
        <f t="shared" si="1"/>
        <v>484.5</v>
      </c>
    </row>
    <row r="13" spans="1:9" s="5" customFormat="1" x14ac:dyDescent="0.25">
      <c r="A13" s="4">
        <v>43897</v>
      </c>
      <c r="B13" s="5">
        <v>246</v>
      </c>
      <c r="C13" s="5">
        <f t="shared" si="2"/>
        <v>36</v>
      </c>
      <c r="D13" s="5">
        <f t="shared" si="0"/>
        <v>3</v>
      </c>
      <c r="E13" s="5">
        <f>D13+SUM($D$2:D12)</f>
        <v>19</v>
      </c>
      <c r="G13" s="5">
        <f t="shared" si="3"/>
        <v>0</v>
      </c>
      <c r="H13" s="7">
        <f>E13-(SUM($F$2:F13)+SUM($G$2:G13))</f>
        <v>18.5</v>
      </c>
      <c r="I13" s="5">
        <f t="shared" si="1"/>
        <v>481.5</v>
      </c>
    </row>
    <row r="14" spans="1:9" s="5" customFormat="1" x14ac:dyDescent="0.25">
      <c r="A14" s="4">
        <v>43898</v>
      </c>
      <c r="B14" s="5">
        <v>281</v>
      </c>
      <c r="C14" s="5">
        <f t="shared" si="2"/>
        <v>35</v>
      </c>
      <c r="D14" s="5">
        <f t="shared" si="0"/>
        <v>3</v>
      </c>
      <c r="E14" s="5">
        <f>D14+SUM($D$2:D13)</f>
        <v>22</v>
      </c>
      <c r="G14" s="5">
        <f t="shared" si="3"/>
        <v>0</v>
      </c>
      <c r="H14" s="7">
        <f>E14-(SUM($F$2:F14)+SUM($G$2:G14))</f>
        <v>21.5</v>
      </c>
      <c r="I14" s="5">
        <f t="shared" si="1"/>
        <v>478.5</v>
      </c>
    </row>
    <row r="15" spans="1:9" s="5" customFormat="1" x14ac:dyDescent="0.25">
      <c r="A15" s="4">
        <v>43899</v>
      </c>
      <c r="B15" s="5">
        <v>312</v>
      </c>
      <c r="C15" s="5">
        <f t="shared" si="2"/>
        <v>31</v>
      </c>
      <c r="D15" s="5">
        <f t="shared" si="0"/>
        <v>2</v>
      </c>
      <c r="E15" s="5">
        <f>D15+SUM($D$2:D14)</f>
        <v>24</v>
      </c>
      <c r="G15" s="5">
        <f t="shared" si="3"/>
        <v>0</v>
      </c>
      <c r="H15" s="7">
        <f>E15-(SUM($F$2:F15)+SUM($G$2:G15))</f>
        <v>23.5</v>
      </c>
      <c r="I15" s="5">
        <f t="shared" si="1"/>
        <v>476.5</v>
      </c>
    </row>
    <row r="16" spans="1:9" s="5" customFormat="1" x14ac:dyDescent="0.25">
      <c r="A16" s="4">
        <v>43900</v>
      </c>
      <c r="B16" s="5">
        <v>476</v>
      </c>
      <c r="C16" s="5">
        <f t="shared" si="2"/>
        <v>164</v>
      </c>
      <c r="D16" s="5">
        <f t="shared" si="0"/>
        <v>13</v>
      </c>
      <c r="E16" s="5">
        <f>D16+SUM($D$2:D15)</f>
        <v>37</v>
      </c>
      <c r="F16" s="5">
        <f t="shared" ref="F16:F23" si="4">D2/2</f>
        <v>0</v>
      </c>
      <c r="G16" s="5">
        <f t="shared" si="3"/>
        <v>0.5</v>
      </c>
      <c r="H16" s="7">
        <f>E16-(SUM($F$2:F16)+SUM($G$2:G16))</f>
        <v>36</v>
      </c>
      <c r="I16" s="5">
        <f t="shared" si="1"/>
        <v>464</v>
      </c>
    </row>
    <row r="17" spans="1:9" s="5" customFormat="1" x14ac:dyDescent="0.25">
      <c r="A17" s="4">
        <v>43901</v>
      </c>
      <c r="B17" s="5">
        <v>645</v>
      </c>
      <c r="C17" s="5">
        <f t="shared" si="2"/>
        <v>169</v>
      </c>
      <c r="D17" s="5">
        <f t="shared" si="0"/>
        <v>14</v>
      </c>
      <c r="E17" s="5">
        <f>D17+SUM($D$2:D16)</f>
        <v>51</v>
      </c>
      <c r="F17" s="5">
        <f t="shared" si="4"/>
        <v>0</v>
      </c>
      <c r="G17" s="5">
        <f t="shared" si="3"/>
        <v>1</v>
      </c>
      <c r="H17" s="7">
        <f>E17-(SUM($F$2:F17)+SUM($G$2:G17))</f>
        <v>49</v>
      </c>
      <c r="I17" s="5">
        <f t="shared" si="1"/>
        <v>451</v>
      </c>
    </row>
    <row r="18" spans="1:9" s="5" customFormat="1" x14ac:dyDescent="0.25">
      <c r="A18" s="4">
        <v>43902</v>
      </c>
      <c r="B18" s="5">
        <v>858</v>
      </c>
      <c r="C18" s="5">
        <f t="shared" si="2"/>
        <v>213</v>
      </c>
      <c r="D18" s="5">
        <f t="shared" si="0"/>
        <v>17</v>
      </c>
      <c r="E18" s="5">
        <f>D18+SUM($D$2:D17)</f>
        <v>68</v>
      </c>
      <c r="F18" s="5">
        <f t="shared" si="4"/>
        <v>0</v>
      </c>
      <c r="G18" s="5">
        <f t="shared" si="3"/>
        <v>1</v>
      </c>
      <c r="H18" s="7">
        <f>E18-(SUM($F$2:F18)+SUM($G$2:G18))</f>
        <v>65</v>
      </c>
      <c r="I18" s="5">
        <f t="shared" si="1"/>
        <v>435</v>
      </c>
    </row>
    <row r="19" spans="1:9" s="5" customFormat="1" x14ac:dyDescent="0.25">
      <c r="A19" s="4">
        <v>43903</v>
      </c>
      <c r="B19" s="5">
        <v>1125</v>
      </c>
      <c r="C19" s="5">
        <f t="shared" si="2"/>
        <v>267</v>
      </c>
      <c r="D19" s="5">
        <f t="shared" si="0"/>
        <v>21</v>
      </c>
      <c r="E19" s="5">
        <f>D19+SUM($D$2:D18)</f>
        <v>89</v>
      </c>
      <c r="F19" s="5">
        <f t="shared" si="4"/>
        <v>0.5</v>
      </c>
      <c r="G19" s="5">
        <f t="shared" si="3"/>
        <v>5</v>
      </c>
      <c r="H19" s="7">
        <f>E19-(SUM($F$2:F19)+SUM($G$2:G19))</f>
        <v>80.5</v>
      </c>
      <c r="I19" s="5">
        <f t="shared" si="1"/>
        <v>419.5</v>
      </c>
    </row>
    <row r="20" spans="1:9" s="5" customFormat="1" x14ac:dyDescent="0.25">
      <c r="A20" s="4">
        <v>43904</v>
      </c>
      <c r="B20" s="5">
        <v>1359</v>
      </c>
      <c r="C20" s="5">
        <f t="shared" si="2"/>
        <v>234</v>
      </c>
      <c r="D20" s="5">
        <f t="shared" si="0"/>
        <v>19</v>
      </c>
      <c r="E20" s="5">
        <f>D20+SUM($D$2:D19)</f>
        <v>108</v>
      </c>
      <c r="F20" s="5">
        <f t="shared" si="4"/>
        <v>0</v>
      </c>
      <c r="G20" s="5">
        <f t="shared" si="3"/>
        <v>1.5</v>
      </c>
      <c r="H20" s="7">
        <f>E20-(SUM($F$2:F20)+SUM($G$2:G20))</f>
        <v>98</v>
      </c>
      <c r="I20" s="5">
        <f t="shared" si="1"/>
        <v>402</v>
      </c>
    </row>
    <row r="21" spans="1:9" s="5" customFormat="1" x14ac:dyDescent="0.25">
      <c r="A21" s="4">
        <v>43905</v>
      </c>
      <c r="B21" s="5">
        <v>2217</v>
      </c>
      <c r="C21" s="5">
        <f t="shared" si="2"/>
        <v>858</v>
      </c>
      <c r="D21" s="5">
        <f t="shared" si="0"/>
        <v>69</v>
      </c>
      <c r="E21" s="5">
        <f>D21+SUM($D$2:D20)</f>
        <v>177</v>
      </c>
      <c r="F21" s="5">
        <f t="shared" si="4"/>
        <v>0</v>
      </c>
      <c r="G21" s="5">
        <f t="shared" si="3"/>
        <v>1.5</v>
      </c>
      <c r="H21" s="7">
        <f>E21-(SUM($F$2:F21)+SUM($G$2:G21))</f>
        <v>165.5</v>
      </c>
      <c r="I21" s="5">
        <f t="shared" si="1"/>
        <v>334.5</v>
      </c>
    </row>
    <row r="22" spans="1:9" s="3" customFormat="1" x14ac:dyDescent="0.25">
      <c r="A22" s="2" t="s">
        <v>11</v>
      </c>
      <c r="B22" s="3">
        <v>4212</v>
      </c>
      <c r="C22" s="5">
        <f>B22-B21</f>
        <v>1995</v>
      </c>
      <c r="D22" s="5">
        <f t="shared" si="0"/>
        <v>160</v>
      </c>
      <c r="E22" s="5">
        <f>D22+SUM($D$2:D21)</f>
        <v>337</v>
      </c>
      <c r="F22" s="5">
        <f t="shared" si="4"/>
        <v>0</v>
      </c>
      <c r="G22" s="5">
        <f t="shared" si="3"/>
        <v>1</v>
      </c>
      <c r="H22" s="7">
        <f>E22-(SUM($F$2:F22)+SUM($G$2:G22))</f>
        <v>324.5</v>
      </c>
      <c r="I22" s="5">
        <f t="shared" si="1"/>
        <v>175.5</v>
      </c>
    </row>
    <row r="23" spans="1:9" s="3" customFormat="1" x14ac:dyDescent="0.25">
      <c r="A23" s="2" t="s">
        <v>12</v>
      </c>
      <c r="B23" s="3">
        <v>8000</v>
      </c>
      <c r="C23" s="5">
        <f>B23-B22</f>
        <v>3788</v>
      </c>
      <c r="D23" s="5">
        <f t="shared" si="0"/>
        <v>303</v>
      </c>
      <c r="E23" s="5">
        <f>D23+SUM($D$2:D22)</f>
        <v>640</v>
      </c>
      <c r="F23" s="5">
        <f t="shared" si="4"/>
        <v>0.5</v>
      </c>
      <c r="G23" s="5">
        <f t="shared" si="3"/>
        <v>6.5</v>
      </c>
      <c r="H23" s="7">
        <f>E23-(SUM($F$2:F23)+SUM($G$2:G23))</f>
        <v>620.5</v>
      </c>
      <c r="I23" s="8">
        <f t="shared" si="1"/>
        <v>-120.5</v>
      </c>
    </row>
    <row r="24" spans="1:9" s="3" customFormat="1" x14ac:dyDescent="0.25">
      <c r="A24" s="2" t="s">
        <v>13</v>
      </c>
      <c r="B24" s="3">
        <v>15200</v>
      </c>
      <c r="C24" s="5">
        <f>B24-B23</f>
        <v>7200</v>
      </c>
      <c r="D24" s="5">
        <f t="shared" si="0"/>
        <v>576</v>
      </c>
      <c r="E24" s="5">
        <f>D24+SUM($D$2:D23)</f>
        <v>1216</v>
      </c>
      <c r="F24" s="5">
        <f>D10/2</f>
        <v>1</v>
      </c>
      <c r="G24" s="5">
        <f>D17/2</f>
        <v>7</v>
      </c>
      <c r="H24" s="7">
        <f>E24-(SUM($F$2:F24)+SUM($G$2:G24))</f>
        <v>1188.5</v>
      </c>
      <c r="I24" s="8">
        <f t="shared" si="1"/>
        <v>-688.5</v>
      </c>
    </row>
    <row r="27" spans="1:9" x14ac:dyDescent="0.25">
      <c r="A27" s="2" t="s">
        <v>8</v>
      </c>
    </row>
    <row r="28" spans="1:9" x14ac:dyDescent="0.25">
      <c r="A28" s="1" t="s">
        <v>9</v>
      </c>
    </row>
    <row r="44" spans="1:1" x14ac:dyDescent="0.25">
      <c r="A44" s="1" t="s">
        <v>14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COVID-19</vt:lpstr>
    </vt:vector>
  </TitlesOfParts>
  <Company>Hopital du Valais / Spital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Sansonnens Julien</dc:creator>
  <cp:lastModifiedBy>Sansonnens Julien</cp:lastModifiedBy>
  <dcterms:created xsi:type="dcterms:W3CDTF">2020-03-16T08:42:17Z</dcterms:created>
  <dcterms:modified xsi:type="dcterms:W3CDTF">2020-03-16T10:41:32Z</dcterms:modified>
</cp:coreProperties>
</file>